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_\OneDrive\Desktop\DMPFA TECHGNOTIPS 2023\TGTP 181\"/>
    </mc:Choice>
  </mc:AlternateContent>
  <xr:revisionPtr revIDLastSave="0" documentId="13_ncr:1_{7DBAE279-340C-4019-AF54-0A232ED6B3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ÁLCULO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11" i="5"/>
  <c r="H13" i="5" s="1"/>
  <c r="H15" i="5" s="1"/>
  <c r="H30" i="5" l="1"/>
  <c r="G30" i="5" s="1"/>
  <c r="H22" i="5"/>
  <c r="G22" i="5" s="1"/>
  <c r="H29" i="5"/>
  <c r="G29" i="5" s="1"/>
  <c r="H28" i="5"/>
  <c r="G28" i="5" s="1"/>
  <c r="H27" i="5"/>
  <c r="G27" i="5" s="1"/>
  <c r="H26" i="5"/>
  <c r="G26" i="5" s="1"/>
  <c r="H25" i="5"/>
  <c r="G25" i="5" s="1"/>
  <c r="H24" i="5"/>
  <c r="G24" i="5" s="1"/>
  <c r="H23" i="5"/>
  <c r="G23" i="5" s="1"/>
</calcChain>
</file>

<file path=xl/sharedStrings.xml><?xml version="1.0" encoding="utf-8"?>
<sst xmlns="http://schemas.openxmlformats.org/spreadsheetml/2006/main" count="19" uniqueCount="19">
  <si>
    <t>CÁLCULO DE LA VISCOSIDAD MÍNIMA PARA EVITAR CONTACTO METAL-METAL</t>
  </si>
  <si>
    <t xml:space="preserve"> LUBRICACIÓN ELASTOHIDRODINÁMICA (EHL) EN RODAMIENTOS</t>
  </si>
  <si>
    <t>(Introduzca los datos en las celdas coloreadas en amarillo)</t>
  </si>
  <si>
    <t>Revoluciones por minuto del rodamiento (rpm):</t>
  </si>
  <si>
    <t>Diámetro exterior del rodamiendo (D) en mm:</t>
  </si>
  <si>
    <t>Diámetro interior del rodamiento (d) en mm:</t>
  </si>
  <si>
    <t>Viscosidad mínima, V1 en cSt:</t>
  </si>
  <si>
    <t>Diámetro promedio (Dm) = (D + d) / 2:</t>
  </si>
  <si>
    <t>Kappa (K):</t>
  </si>
  <si>
    <t>Viscosidad real requerida a la temperatura de operación:</t>
  </si>
  <si>
    <t>Temperatura en la carcasa en el punto más cercano al rodamiento (C):</t>
  </si>
  <si>
    <t>Temperatura estimada del lubricante en el rodamiento (C):</t>
  </si>
  <si>
    <t>Grado ISO VG</t>
  </si>
  <si>
    <t>A</t>
  </si>
  <si>
    <t>B</t>
  </si>
  <si>
    <t>APLICABILIDAD: PARA BASICOS PARAFINICOS DE IV SUPERIOR A 90 E INFERIOR A 120</t>
  </si>
  <si>
    <t>Viscosidad Cinemática en cSt @ T °C</t>
  </si>
  <si>
    <t>T en °C</t>
  </si>
  <si>
    <t>Lubricación de Precisión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</si>
</sst>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mbria"/>
      <family val="2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2"/>
    </font>
    <font>
      <b/>
      <sz val="12"/>
      <color theme="4"/>
      <name val="Cambria"/>
      <family val="1"/>
    </font>
    <font>
      <sz val="11"/>
      <color theme="0"/>
      <name val="Cambria"/>
      <family val="2"/>
    </font>
    <font>
      <sz val="11"/>
      <color theme="0" tint="-4.9989318521683403E-2"/>
      <name val="Cambria"/>
      <family val="2"/>
    </font>
    <font>
      <b/>
      <sz val="10"/>
      <color theme="0"/>
      <name val="Cambria"/>
      <family val="1"/>
    </font>
    <font>
      <b/>
      <sz val="11"/>
      <name val="Cambria"/>
      <family val="1"/>
    </font>
    <font>
      <sz val="20"/>
      <color theme="1"/>
      <name val="Cambri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/>
    <xf numFmtId="0" fontId="4" fillId="0" borderId="0" xfId="0" applyFont="1"/>
    <xf numFmtId="0" fontId="0" fillId="0" borderId="13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0" fontId="0" fillId="0" borderId="14" xfId="0" applyBorder="1" applyAlignment="1">
      <alignment vertical="center"/>
    </xf>
    <xf numFmtId="0" fontId="0" fillId="4" borderId="13" xfId="0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0" fontId="6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>
      <alignment vertical="center"/>
    </xf>
    <xf numFmtId="0" fontId="0" fillId="4" borderId="14" xfId="0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 applyProtection="1">
      <alignment vertical="center"/>
      <protection hidden="1"/>
    </xf>
    <xf numFmtId="0" fontId="7" fillId="5" borderId="1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1</xdr:row>
      <xdr:rowOff>66675</xdr:rowOff>
    </xdr:from>
    <xdr:to>
      <xdr:col>16</xdr:col>
      <xdr:colOff>657225</xdr:colOff>
      <xdr:row>18</xdr:row>
      <xdr:rowOff>19424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228600"/>
          <a:ext cx="5553075" cy="3972299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571499</xdr:colOff>
      <xdr:row>20</xdr:row>
      <xdr:rowOff>190500</xdr:rowOff>
    </xdr:from>
    <xdr:to>
      <xdr:col>15</xdr:col>
      <xdr:colOff>180974</xdr:colOff>
      <xdr:row>23</xdr:row>
      <xdr:rowOff>227311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4867275"/>
          <a:ext cx="3419475" cy="808336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533400</xdr:colOff>
      <xdr:row>27</xdr:row>
      <xdr:rowOff>171450</xdr:rowOff>
    </xdr:from>
    <xdr:to>
      <xdr:col>15</xdr:col>
      <xdr:colOff>213122</xdr:colOff>
      <xdr:row>29</xdr:row>
      <xdr:rowOff>76200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6648450"/>
          <a:ext cx="3489722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1"/>
  <sheetViews>
    <sheetView showGridLines="0" tabSelected="1" topLeftCell="A19" workbookViewId="0">
      <selection activeCell="H8" sqref="H8"/>
    </sheetView>
  </sheetViews>
  <sheetFormatPr baseColWidth="10" defaultRowHeight="12.75" x14ac:dyDescent="0.2"/>
  <cols>
    <col min="1" max="1" width="5.140625" customWidth="1"/>
    <col min="2" max="2" width="8.140625" customWidth="1"/>
    <col min="3" max="3" width="11.42578125" customWidth="1"/>
    <col min="6" max="6" width="13.5703125" customWidth="1"/>
    <col min="7" max="7" width="18" customWidth="1"/>
    <col min="9" max="9" width="7.85546875" customWidth="1"/>
    <col min="10" max="10" width="8.140625" customWidth="1"/>
  </cols>
  <sheetData>
    <row r="2" spans="2:9" ht="15.75" x14ac:dyDescent="0.25">
      <c r="B2" s="29" t="s">
        <v>0</v>
      </c>
      <c r="C2" s="30"/>
      <c r="D2" s="30"/>
      <c r="E2" s="30"/>
      <c r="F2" s="30"/>
      <c r="G2" s="30"/>
      <c r="H2" s="30"/>
      <c r="I2" s="31"/>
    </row>
    <row r="3" spans="2:9" ht="15.75" x14ac:dyDescent="0.25">
      <c r="B3" s="32" t="s">
        <v>1</v>
      </c>
      <c r="C3" s="33"/>
      <c r="D3" s="33"/>
      <c r="E3" s="33"/>
      <c r="F3" s="33"/>
      <c r="G3" s="33"/>
      <c r="H3" s="33"/>
      <c r="I3" s="34"/>
    </row>
    <row r="5" spans="2:9" ht="15.75" x14ac:dyDescent="0.25">
      <c r="B5" s="13"/>
      <c r="C5" s="15" t="s">
        <v>2</v>
      </c>
      <c r="D5" s="14"/>
      <c r="E5" s="14"/>
      <c r="F5" s="14"/>
      <c r="G5" s="14"/>
      <c r="H5" s="14"/>
      <c r="I5" s="14"/>
    </row>
    <row r="7" spans="2:9" ht="12.75" customHeight="1" x14ac:dyDescent="0.2">
      <c r="B7" s="1"/>
      <c r="C7" s="2"/>
      <c r="D7" s="2"/>
      <c r="E7" s="2"/>
      <c r="F7" s="2"/>
      <c r="G7" s="2"/>
      <c r="H7" s="2"/>
      <c r="I7" s="3"/>
    </row>
    <row r="8" spans="2:9" ht="21" customHeight="1" x14ac:dyDescent="0.2">
      <c r="B8" s="4"/>
      <c r="C8" s="10" t="s">
        <v>3</v>
      </c>
      <c r="D8" s="9"/>
      <c r="E8" s="9"/>
      <c r="F8" s="9"/>
      <c r="G8" s="9"/>
      <c r="H8" s="11">
        <v>1500</v>
      </c>
      <c r="I8" s="5"/>
    </row>
    <row r="9" spans="2:9" ht="21" customHeight="1" x14ac:dyDescent="0.2">
      <c r="B9" s="4"/>
      <c r="C9" s="10" t="s">
        <v>4</v>
      </c>
      <c r="D9" s="9"/>
      <c r="E9" s="9"/>
      <c r="F9" s="9"/>
      <c r="G9" s="9"/>
      <c r="H9" s="11">
        <v>300</v>
      </c>
      <c r="I9" s="5"/>
    </row>
    <row r="10" spans="2:9" ht="21" customHeight="1" x14ac:dyDescent="0.2">
      <c r="B10" s="4"/>
      <c r="C10" s="10" t="s">
        <v>5</v>
      </c>
      <c r="D10" s="9"/>
      <c r="E10" s="9"/>
      <c r="F10" s="9"/>
      <c r="G10" s="9"/>
      <c r="H10" s="11">
        <v>100</v>
      </c>
      <c r="I10" s="5"/>
    </row>
    <row r="11" spans="2:9" ht="21" customHeight="1" x14ac:dyDescent="0.2">
      <c r="B11" s="4"/>
      <c r="C11" s="10" t="s">
        <v>7</v>
      </c>
      <c r="D11" s="9"/>
      <c r="E11" s="9"/>
      <c r="F11" s="9"/>
      <c r="G11" s="9"/>
      <c r="H11" s="12">
        <f>(H9+H10)/2</f>
        <v>200</v>
      </c>
      <c r="I11" s="5"/>
    </row>
    <row r="12" spans="2:9" ht="21" customHeight="1" x14ac:dyDescent="0.2">
      <c r="B12" s="4"/>
      <c r="C12" s="10"/>
      <c r="D12" s="9"/>
      <c r="E12" s="9"/>
      <c r="F12" s="9"/>
      <c r="G12" s="9"/>
      <c r="H12" s="10"/>
      <c r="I12" s="5"/>
    </row>
    <row r="13" spans="2:9" ht="21" customHeight="1" x14ac:dyDescent="0.2">
      <c r="B13" s="4"/>
      <c r="C13" s="10" t="s">
        <v>6</v>
      </c>
      <c r="D13" s="9"/>
      <c r="E13" s="9"/>
      <c r="F13" s="9"/>
      <c r="G13" s="9"/>
      <c r="H13" s="12">
        <f>27878*(POWER(H8,-0.7114)*(POWER(H11,-0.52)))</f>
        <v>9.7556159329143668</v>
      </c>
      <c r="I13" s="5"/>
    </row>
    <row r="14" spans="2:9" ht="21" customHeight="1" x14ac:dyDescent="0.2">
      <c r="B14" s="4"/>
      <c r="C14" s="10" t="s">
        <v>8</v>
      </c>
      <c r="D14" s="9"/>
      <c r="E14" s="9"/>
      <c r="F14" s="9"/>
      <c r="G14" s="9"/>
      <c r="H14" s="11">
        <v>4</v>
      </c>
      <c r="I14" s="5"/>
    </row>
    <row r="15" spans="2:9" ht="21" customHeight="1" x14ac:dyDescent="0.2">
      <c r="B15" s="4"/>
      <c r="C15" s="10" t="s">
        <v>9</v>
      </c>
      <c r="D15" s="9"/>
      <c r="E15" s="9"/>
      <c r="F15" s="9"/>
      <c r="G15" s="9"/>
      <c r="H15" s="12">
        <f>H13*H14</f>
        <v>39.022463731657467</v>
      </c>
      <c r="I15" s="5"/>
    </row>
    <row r="16" spans="2:9" ht="21" customHeight="1" x14ac:dyDescent="0.2">
      <c r="B16" s="4"/>
      <c r="C16" s="10"/>
      <c r="D16" s="9"/>
      <c r="E16" s="9"/>
      <c r="F16" s="9"/>
      <c r="G16" s="9"/>
      <c r="H16" s="10"/>
      <c r="I16" s="5"/>
    </row>
    <row r="17" spans="2:16" ht="21" customHeight="1" x14ac:dyDescent="0.2">
      <c r="B17" s="4"/>
      <c r="C17" s="10" t="s">
        <v>10</v>
      </c>
      <c r="D17" s="9"/>
      <c r="E17" s="9"/>
      <c r="F17" s="9"/>
      <c r="G17" s="9"/>
      <c r="H17" s="11">
        <v>50</v>
      </c>
      <c r="I17" s="5"/>
    </row>
    <row r="18" spans="2:16" ht="21" customHeight="1" x14ac:dyDescent="0.2">
      <c r="B18" s="4"/>
      <c r="C18" s="10" t="s">
        <v>11</v>
      </c>
      <c r="D18" s="9"/>
      <c r="E18" s="9"/>
      <c r="F18" s="9"/>
      <c r="G18" s="9"/>
      <c r="H18" s="12">
        <f>H17+20</f>
        <v>70</v>
      </c>
      <c r="I18" s="5"/>
    </row>
    <row r="19" spans="2:16" ht="19.5" customHeight="1" x14ac:dyDescent="0.2">
      <c r="B19" s="6"/>
      <c r="C19" s="7"/>
      <c r="D19" s="7"/>
      <c r="E19" s="7"/>
      <c r="F19" s="7"/>
      <c r="G19" s="7"/>
      <c r="H19" s="7"/>
      <c r="I19" s="8"/>
    </row>
    <row r="20" spans="2:16" ht="19.5" customHeight="1" thickBot="1" x14ac:dyDescent="0.25"/>
    <row r="21" spans="2:16" s="9" customFormat="1" ht="20.25" customHeight="1" x14ac:dyDescent="0.2">
      <c r="B21" s="25"/>
      <c r="C21" s="26" t="s">
        <v>12</v>
      </c>
      <c r="D21" s="27" t="s">
        <v>13</v>
      </c>
      <c r="E21" s="27" t="s">
        <v>14</v>
      </c>
      <c r="F21" s="35" t="s">
        <v>16</v>
      </c>
      <c r="G21" s="35"/>
      <c r="H21" s="26" t="s">
        <v>17</v>
      </c>
      <c r="I21" s="28"/>
    </row>
    <row r="22" spans="2:16" s="9" customFormat="1" ht="20.25" customHeight="1" x14ac:dyDescent="0.2">
      <c r="B22" s="16"/>
      <c r="C22" s="17">
        <v>32</v>
      </c>
      <c r="D22" s="18">
        <v>9.5318000000000005</v>
      </c>
      <c r="E22" s="18">
        <v>3.7482000000000002</v>
      </c>
      <c r="F22" s="17"/>
      <c r="G22" s="17">
        <f t="shared" ref="G22:G30" si="0">POWER(10,(POWER(10,(D22-E22*LOG(H22+273.15))))) - 0.7</f>
        <v>10.97697499932951</v>
      </c>
      <c r="H22" s="10">
        <f>$H$18</f>
        <v>70</v>
      </c>
      <c r="I22" s="19"/>
    </row>
    <row r="23" spans="2:16" s="9" customFormat="1" ht="20.25" customHeight="1" x14ac:dyDescent="0.2">
      <c r="B23" s="20"/>
      <c r="C23" s="21">
        <v>46</v>
      </c>
      <c r="D23" s="22">
        <v>9.4489000000000001</v>
      </c>
      <c r="E23" s="22">
        <v>3.6978</v>
      </c>
      <c r="F23" s="21"/>
      <c r="G23" s="21">
        <f t="shared" si="0"/>
        <v>14.559902282546267</v>
      </c>
      <c r="H23" s="23">
        <f t="shared" ref="H23:H30" si="1">$H$18</f>
        <v>70</v>
      </c>
      <c r="I23" s="24"/>
    </row>
    <row r="24" spans="2:16" s="9" customFormat="1" ht="20.25" customHeight="1" x14ac:dyDescent="0.2">
      <c r="B24" s="16"/>
      <c r="C24" s="17">
        <v>68</v>
      </c>
      <c r="D24" s="18">
        <v>9.4118999999999993</v>
      </c>
      <c r="E24" s="18">
        <v>3.665</v>
      </c>
      <c r="F24" s="17"/>
      <c r="G24" s="17">
        <f t="shared" si="0"/>
        <v>20.015175868408704</v>
      </c>
      <c r="H24" s="10">
        <f t="shared" si="1"/>
        <v>70</v>
      </c>
      <c r="I24" s="19"/>
    </row>
    <row r="25" spans="2:16" s="9" customFormat="1" ht="20.25" customHeight="1" x14ac:dyDescent="0.2">
      <c r="B25" s="20"/>
      <c r="C25" s="21">
        <v>100</v>
      </c>
      <c r="D25" s="22">
        <v>9.1161999999999992</v>
      </c>
      <c r="E25" s="22">
        <v>3.5327000000000002</v>
      </c>
      <c r="F25" s="21"/>
      <c r="G25" s="21">
        <f t="shared" si="0"/>
        <v>26.997019734139748</v>
      </c>
      <c r="H25" s="23">
        <f t="shared" si="1"/>
        <v>70</v>
      </c>
      <c r="I25" s="24"/>
    </row>
    <row r="26" spans="2:16" s="9" customFormat="1" ht="20.25" customHeight="1" x14ac:dyDescent="0.2">
      <c r="B26" s="16"/>
      <c r="C26" s="17">
        <v>150</v>
      </c>
      <c r="D26" s="18">
        <v>8.9916</v>
      </c>
      <c r="E26" s="18">
        <v>3.4678</v>
      </c>
      <c r="F26" s="17"/>
      <c r="G26" s="17">
        <f t="shared" si="0"/>
        <v>37.443883179544464</v>
      </c>
      <c r="H26" s="10">
        <f t="shared" si="1"/>
        <v>70</v>
      </c>
      <c r="I26" s="19"/>
      <c r="K26" s="39" t="s">
        <v>18</v>
      </c>
      <c r="L26" s="39"/>
      <c r="M26" s="39"/>
      <c r="N26" s="39"/>
      <c r="O26" s="39"/>
      <c r="P26" s="39"/>
    </row>
    <row r="27" spans="2:16" s="9" customFormat="1" ht="20.25" customHeight="1" x14ac:dyDescent="0.2">
      <c r="B27" s="20"/>
      <c r="C27" s="21">
        <v>220</v>
      </c>
      <c r="D27" s="22">
        <v>8.8230000000000004</v>
      </c>
      <c r="E27" s="22">
        <v>3.3866000000000001</v>
      </c>
      <c r="F27" s="21"/>
      <c r="G27" s="21">
        <f t="shared" si="0"/>
        <v>52.166059700630079</v>
      </c>
      <c r="H27" s="23">
        <f t="shared" si="1"/>
        <v>70</v>
      </c>
      <c r="I27" s="24"/>
    </row>
    <row r="28" spans="2:16" s="9" customFormat="1" ht="20.25" customHeight="1" x14ac:dyDescent="0.2">
      <c r="B28" s="16"/>
      <c r="C28" s="17">
        <v>320</v>
      </c>
      <c r="D28" s="18">
        <v>8.7460000000000004</v>
      </c>
      <c r="E28" s="18">
        <v>3.3441999999999998</v>
      </c>
      <c r="F28" s="17"/>
      <c r="G28" s="17">
        <f t="shared" si="0"/>
        <v>69.860816402895395</v>
      </c>
      <c r="H28" s="10">
        <f t="shared" si="1"/>
        <v>70</v>
      </c>
      <c r="I28" s="19"/>
    </row>
    <row r="29" spans="2:16" s="9" customFormat="1" ht="20.25" customHeight="1" x14ac:dyDescent="0.2">
      <c r="B29" s="20"/>
      <c r="C29" s="21">
        <v>460</v>
      </c>
      <c r="D29" s="22">
        <v>8.6427999999999994</v>
      </c>
      <c r="E29" s="22">
        <v>3.2921999999999998</v>
      </c>
      <c r="F29" s="21"/>
      <c r="G29" s="21">
        <f t="shared" si="0"/>
        <v>93.619602914187581</v>
      </c>
      <c r="H29" s="23">
        <f t="shared" si="1"/>
        <v>70</v>
      </c>
      <c r="I29" s="24"/>
    </row>
    <row r="30" spans="2:16" s="9" customFormat="1" ht="20.25" customHeight="1" x14ac:dyDescent="0.2">
      <c r="B30" s="16"/>
      <c r="C30" s="17">
        <v>680</v>
      </c>
      <c r="D30" s="18">
        <v>8.5783000000000005</v>
      </c>
      <c r="E30" s="18">
        <v>3.2555999999999998</v>
      </c>
      <c r="F30" s="17"/>
      <c r="G30" s="17">
        <f t="shared" si="0"/>
        <v>127.40081833542531</v>
      </c>
      <c r="H30" s="10">
        <f t="shared" si="1"/>
        <v>70</v>
      </c>
      <c r="I30" s="19"/>
    </row>
    <row r="31" spans="2:16" ht="17.25" customHeight="1" thickBot="1" x14ac:dyDescent="0.25">
      <c r="B31" s="36" t="s">
        <v>15</v>
      </c>
      <c r="C31" s="37"/>
      <c r="D31" s="37"/>
      <c r="E31" s="37"/>
      <c r="F31" s="37"/>
      <c r="G31" s="37"/>
      <c r="H31" s="37"/>
      <c r="I31" s="38"/>
    </row>
  </sheetData>
  <sheetProtection password="CAA7" sheet="1" objects="1" scenarios="1" selectLockedCells="1"/>
  <mergeCells count="5">
    <mergeCell ref="F21:G21"/>
    <mergeCell ref="B31:I31"/>
    <mergeCell ref="B2:I2"/>
    <mergeCell ref="B3:I3"/>
    <mergeCell ref="K26:P26"/>
  </mergeCells>
  <pageMargins left="0.7" right="0.7" top="0.75" bottom="0.75" header="0.3" footer="0.3"/>
  <pageSetup paperSize="9" orientation="portrait" horizontalDpi="150" verticalDpi="15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José Páramo</cp:lastModifiedBy>
  <dcterms:created xsi:type="dcterms:W3CDTF">2014-01-30T08:57:19Z</dcterms:created>
  <dcterms:modified xsi:type="dcterms:W3CDTF">2023-04-08T16:18:38Z</dcterms:modified>
</cp:coreProperties>
</file>